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'!$B$4:$IP$88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<sst xmlns="http://schemas.openxmlformats.org/spreadsheetml/2006/main" count="375" uniqueCount="85">
  <si>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</si>
  <si>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</si>
  <si>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</si>
  <si>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</si>
  <si>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</si>
  <si>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</si>
  <si>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</si>
  <si>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</si>
  <si>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</si>
  <si>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</si>
  <si>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</si>
  <si>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</si>
  <si>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</si>
  <si>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</si>
  <si>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</si>
  <si>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</si>
  <si>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</si>
  <si>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</si>
  <si>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</si>
  <si>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</si>
  <si>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</si>
  <si>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</si>
  <si>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</si>
  <si>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</si>
  <si>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</si>
  <si>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</si>
  <si>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</si>
  <si>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</si>
  <si>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</si>
  <si>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</si>
  <si>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</si>
  <si>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</si>
  <si>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</si>
  <si>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</si>
  <si>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</si>
  <si>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</si>
  <si>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</si>
  <si>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</si>
  <si>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</si>
  <si>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</si>
  <si>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</si>
  <si>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</si>
  <si>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</si>
  <si>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</si>
  <si>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</si>
  <si>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</si>
  <si>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</si>
  <si>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</si>
  <si>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</si>
  <si>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</si>
  <si>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</si>
  <si>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</si>
  <si>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</si>
  <si>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</si>
  <si>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</si>
  <si>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</si>
  <si>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</si>
  <si>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</si>
  <si>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</si>
  <si>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</si>
  <si>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</si>
  <si>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</si>
  <si>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</si>
  <si>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</si>
  <si>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</si>
  <si>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</si>
  <si>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</si>
  <si>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</si>
  <si>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</si>
  <si>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</si>
  <si>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</si>
  <si>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</si>
  <si>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</si>
  <si>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</si>
  <si>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</si>
  <si>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</si>
  <si>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</si>
  <si>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</si>
  <si>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</si>
  <si>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</si>
  <si>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</si>
  <si>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</si>
  <si>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</si>
  <si>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AGOSTO 2020</t>
  </si>
  <si>
    <t>DIFERENCIA AGO 20 - JUL 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</si>
</sst>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0" fontId="37" fillId="33" borderId="0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3" fontId="25" fillId="43" borderId="2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1" fontId="57" fillId="44" borderId="14" xfId="0" applyNumberFormat="1" applyFont="1" applyFill="1" applyBorder="1" applyAlignment="1">
      <alignment horizontal="center" vertical="center"/>
    </xf>
    <xf numFmtId="1" fontId="57" fillId="44" borderId="15" xfId="0" applyNumberFormat="1" applyFont="1" applyFill="1" applyBorder="1" applyAlignment="1">
      <alignment horizontal="center" vertical="center"/>
    </xf>
    <xf numFmtId="1" fontId="57" fillId="44" borderId="28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30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8" xfId="0" applyNumberFormat="1" applyFont="1" applyFill="1" applyBorder="1" applyAlignment="1">
      <alignment horizontal="center" vertical="center"/>
    </xf>
    <xf numFmtId="0" fontId="35" fillId="38" borderId="20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'!$IC$1:$IO$1</c:f>
              <c:strCache/>
            </c:strRef>
          </c:cat>
          <c:val>
            <c:numRef>
              <c:f>'PETRÓLEO '!$IC$42:$IO$42</c:f>
              <c:numCache/>
            </c:numRef>
          </c:val>
          <c:shape val="cylinder"/>
        </c:ser>
        <c:shape val="cylinder"/>
        <c:axId val="2652201"/>
        <c:axId val="23869810"/>
      </c:bar3DChart>
      <c:dateAx>
        <c:axId val="2652201"/>
        <c:scaling>
          <c:orientation val="minMax"/>
          <c:max val="44044"/>
          <c:min val="43678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86981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8698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25"/>
              <c:y val="-0.4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52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0.02875</cdr:y>
    </cdr:from>
    <cdr:to>
      <cdr:x>0.7055</cdr:x>
      <cdr:y>0.09375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80975"/>
          <a:ext cx="482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0.22575</cdr:x>
      <cdr:y>0.00525</cdr:y>
    </cdr:from>
    <cdr:to>
      <cdr:x>0.761</cdr:x>
      <cdr:y>0.11175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819400" y="28575"/>
          <a:ext cx="66960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236</xdr:col>
      <xdr:colOff>333375</xdr:colOff>
      <xdr:row>44</xdr:row>
      <xdr:rowOff>123825</xdr:rowOff>
    </xdr:from>
    <xdr:to>
      <xdr:col>247</xdr:col>
      <xdr:colOff>552450</xdr:colOff>
      <xdr:row>85</xdr:row>
      <xdr:rowOff>38100</xdr:rowOff>
    </xdr:to>
    <xdr:graphicFrame>
      <xdr:nvGraphicFramePr>
        <xdr:cNvPr id="2" name="1 Gráfico"/>
        <xdr:cNvGraphicFramePr/>
      </xdr:nvGraphicFramePr>
      <xdr:xfrm>
        <a:off x="2543175" y="8915400"/>
        <a:ext cx="125158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IC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R15" sqref="IR15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6" width="16.140625" style="1" hidden="1" customWidth="1"/>
    <col min="237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17.00390625" style="1" customWidth="1"/>
    <col min="250" max="250" width="24.57421875" style="1" customWidth="1"/>
    <col min="251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22"/>
      <c r="HR4" s="22"/>
      <c r="HS4" s="22"/>
      <c r="HT4" s="22"/>
      <c r="HU4" s="22"/>
    </row>
    <row r="5" spans="1:250" ht="21" customHeight="1">
      <c r="A5" s="77" t="s">
        <v>80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</row>
    <row r="6" spans="1:250" ht="18" customHeight="1">
      <c r="A6" s="76" t="s">
        <v>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spans="1:250" ht="21">
      <c r="A7" s="85" t="s">
        <v>79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8"/>
      <c r="D9" s="109"/>
      <c r="E9" s="94">
        <v>1999</v>
      </c>
      <c r="F9" s="94"/>
      <c r="G9" s="94"/>
      <c r="H9" s="94"/>
      <c r="I9" s="94"/>
      <c r="J9" s="94"/>
      <c r="K9" s="94"/>
      <c r="L9" s="94"/>
      <c r="M9" s="59">
        <v>2000</v>
      </c>
      <c r="N9" s="95" t="s">
        <v>34</v>
      </c>
      <c r="O9" s="95"/>
      <c r="P9" s="95"/>
      <c r="Q9" s="95"/>
      <c r="R9" s="95"/>
      <c r="S9" s="95"/>
      <c r="T9" s="95"/>
      <c r="U9" s="60">
        <v>2001</v>
      </c>
      <c r="V9" s="61"/>
      <c r="W9" s="61"/>
      <c r="X9" s="61"/>
      <c r="Y9" s="61"/>
      <c r="Z9" s="61"/>
      <c r="AA9" s="61"/>
      <c r="AB9" s="106">
        <v>2001</v>
      </c>
      <c r="AC9" s="106"/>
      <c r="AD9" s="106"/>
      <c r="AE9" s="106"/>
      <c r="AF9" s="106"/>
      <c r="AG9" s="123">
        <v>2002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5"/>
      <c r="AS9" s="99">
        <v>2003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92">
        <v>2004</v>
      </c>
      <c r="BF9" s="93"/>
      <c r="BG9" s="93"/>
      <c r="BH9" s="93"/>
      <c r="BI9" s="93"/>
      <c r="BJ9" s="93"/>
      <c r="BK9" s="93"/>
      <c r="BL9" s="93"/>
      <c r="BM9" s="93"/>
      <c r="BN9" s="93"/>
      <c r="BO9" s="127">
        <v>2005</v>
      </c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9"/>
      <c r="CA9" s="90">
        <v>2006</v>
      </c>
      <c r="CB9" s="91"/>
      <c r="CC9" s="91"/>
      <c r="CD9" s="91"/>
      <c r="CE9" s="91"/>
      <c r="CF9" s="91"/>
      <c r="CG9" s="91"/>
      <c r="CH9" s="91"/>
      <c r="CI9" s="91"/>
      <c r="CJ9" s="91"/>
      <c r="CK9" s="110">
        <v>2007</v>
      </c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78">
        <v>2008</v>
      </c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8">
        <v>2009</v>
      </c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98">
        <v>2010</v>
      </c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62">
        <v>2011</v>
      </c>
      <c r="EH9" s="62"/>
      <c r="EI9" s="62"/>
      <c r="EJ9" s="62"/>
      <c r="EK9" s="62"/>
      <c r="EL9" s="62"/>
      <c r="EM9" s="118">
        <v>2011</v>
      </c>
      <c r="EN9" s="119"/>
      <c r="EO9" s="120"/>
      <c r="EP9" s="130">
        <v>2012</v>
      </c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2"/>
      <c r="FB9" s="112">
        <v>2013</v>
      </c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4"/>
      <c r="FN9" s="121">
        <v>2014</v>
      </c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6">
        <v>2015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96">
        <v>2016</v>
      </c>
      <c r="GW9" s="97"/>
      <c r="GX9" s="80">
        <v>2017</v>
      </c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1">
        <v>2018</v>
      </c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3"/>
      <c r="HV9" s="84">
        <v>2019</v>
      </c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133">
        <v>2020</v>
      </c>
      <c r="II9" s="134"/>
      <c r="IJ9" s="134"/>
      <c r="IK9" s="134"/>
      <c r="IL9" s="134"/>
      <c r="IM9" s="134"/>
      <c r="IN9" s="134"/>
      <c r="IO9" s="135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84</v>
      </c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87" t="s">
        <v>68</v>
      </c>
      <c r="B11" s="115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f>+IO11-IN11</f>
        <v>-27</v>
      </c>
      <c r="IQ11" s="1"/>
      <c r="IR11" s="1"/>
      <c r="IS11" s="1"/>
      <c r="IT11" s="1"/>
      <c r="IU11" s="1"/>
      <c r="IV11" s="1"/>
    </row>
    <row r="12" spans="1:256" s="5" customFormat="1" ht="16.5" customHeight="1">
      <c r="A12" s="102"/>
      <c r="B12" s="116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f aca="true" t="shared" si="0" ref="IP12:IP42">+IO12-IN12</f>
        <v>-26</v>
      </c>
      <c r="IQ12" s="1"/>
      <c r="IR12" s="1"/>
      <c r="IS12" s="1"/>
      <c r="IT12" s="1"/>
      <c r="IU12" s="1"/>
      <c r="IV12" s="1"/>
    </row>
    <row r="13" spans="1:256" s="5" customFormat="1" ht="16.5" customHeight="1">
      <c r="A13" s="102"/>
      <c r="B13" s="116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f t="shared" si="0"/>
        <v>-45</v>
      </c>
      <c r="IQ13" s="1"/>
      <c r="IR13" s="1"/>
      <c r="IS13" s="1"/>
      <c r="IT13" s="1"/>
      <c r="IU13" s="1"/>
      <c r="IV13" s="1"/>
    </row>
    <row r="14" spans="1:256" s="5" customFormat="1" ht="16.5" customHeight="1">
      <c r="A14" s="102"/>
      <c r="B14" s="116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f t="shared" si="0"/>
        <v>-111</v>
      </c>
      <c r="IQ14" s="1"/>
      <c r="IR14" s="1"/>
      <c r="IS14" s="1"/>
      <c r="IT14" s="1"/>
      <c r="IU14" s="1"/>
      <c r="IV14" s="1"/>
    </row>
    <row r="15" spans="1:256" s="5" customFormat="1" ht="16.5" customHeight="1">
      <c r="A15" s="102"/>
      <c r="B15" s="116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f t="shared" si="0"/>
        <v>-10</v>
      </c>
      <c r="IQ15" s="1"/>
      <c r="IR15" s="1"/>
      <c r="IS15" s="1"/>
      <c r="IT15" s="1"/>
      <c r="IU15" s="1"/>
      <c r="IV15" s="1"/>
    </row>
    <row r="16" spans="1:256" s="5" customFormat="1" ht="15.75" customHeight="1">
      <c r="A16" s="102"/>
      <c r="B16" s="116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8">
        <v>125069</v>
      </c>
      <c r="P16" s="88">
        <v>132837</v>
      </c>
      <c r="Q16" s="88">
        <v>127982</v>
      </c>
      <c r="R16" s="88">
        <v>134937</v>
      </c>
      <c r="S16" s="88">
        <v>128138</v>
      </c>
      <c r="T16" s="88">
        <v>132222</v>
      </c>
      <c r="U16" s="88">
        <v>127513</v>
      </c>
      <c r="V16" s="88">
        <v>113266</v>
      </c>
      <c r="W16" s="88">
        <v>121026</v>
      </c>
      <c r="X16" s="88">
        <v>130746</v>
      </c>
      <c r="Y16" s="88">
        <v>140659</v>
      </c>
      <c r="Z16" s="88">
        <v>133530</v>
      </c>
      <c r="AA16" s="88">
        <v>141390</v>
      </c>
      <c r="AB16" s="88">
        <v>135945</v>
      </c>
      <c r="AC16" s="88">
        <v>134600</v>
      </c>
      <c r="AD16" s="88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f t="shared" si="0"/>
        <v>65</v>
      </c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02"/>
      <c r="B17" s="116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101"/>
      <c r="AA17" s="101"/>
      <c r="AB17" s="101"/>
      <c r="AC17" s="101"/>
      <c r="AD17" s="101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>
        <f t="shared" si="0"/>
        <v>0</v>
      </c>
      <c r="IQ17" s="1"/>
      <c r="IR17" s="1"/>
      <c r="IS17" s="1"/>
      <c r="IT17" s="1"/>
      <c r="IU17" s="1"/>
      <c r="IV17" s="1"/>
    </row>
    <row r="18" spans="1:256" s="5" customFormat="1" ht="16.5" customHeight="1">
      <c r="A18" s="102"/>
      <c r="B18" s="116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f t="shared" si="0"/>
        <v>-1</v>
      </c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02"/>
      <c r="B19" s="116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>
        <f t="shared" si="0"/>
        <v>0</v>
      </c>
      <c r="IQ19" s="1"/>
      <c r="IR19" s="1"/>
      <c r="IS19" s="1"/>
      <c r="IT19" s="1"/>
      <c r="IU19" s="1"/>
      <c r="IV19" s="1"/>
    </row>
    <row r="20" spans="1:256" s="5" customFormat="1" ht="16.5" customHeight="1">
      <c r="A20" s="102"/>
      <c r="B20" s="116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f t="shared" si="0"/>
        <v>-174</v>
      </c>
      <c r="IQ20" s="1"/>
      <c r="IR20" s="1"/>
      <c r="IS20" s="1"/>
      <c r="IT20" s="1"/>
      <c r="IU20" s="1"/>
      <c r="IV20" s="1"/>
    </row>
    <row r="21" spans="1:256" s="5" customFormat="1" ht="16.5" customHeight="1">
      <c r="A21" s="102"/>
      <c r="B21" s="116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f t="shared" si="0"/>
        <v>-22</v>
      </c>
      <c r="IQ21" s="1"/>
      <c r="IR21" s="1"/>
      <c r="IS21" s="1"/>
      <c r="IT21" s="1"/>
      <c r="IU21" s="1"/>
      <c r="IV21" s="1"/>
    </row>
    <row r="22" spans="1:256" s="5" customFormat="1" ht="16.5" customHeight="1">
      <c r="A22" s="102"/>
      <c r="B22" s="116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f t="shared" si="0"/>
        <v>-4</v>
      </c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02"/>
      <c r="B23" s="116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f t="shared" si="0"/>
        <v>1</v>
      </c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04" t="s">
        <v>46</v>
      </c>
      <c r="D24" s="10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>+SUM(IK11:IK23)</f>
        <v>22633</v>
      </c>
      <c r="IL24" s="31">
        <f>+SUM(IL11:IL23)</f>
        <v>22177</v>
      </c>
      <c r="IM24" s="31">
        <f>+SUM(IM11:IM23)</f>
        <v>21822</v>
      </c>
      <c r="IN24" s="31">
        <f>+SUM(IN11:IN23)</f>
        <v>21632</v>
      </c>
      <c r="IO24" s="31">
        <f>+SUM(IO11:IO23)</f>
        <v>21278</v>
      </c>
      <c r="IP24" s="31">
        <f t="shared" si="0"/>
        <v>-354</v>
      </c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6" t="s">
        <v>41</v>
      </c>
      <c r="B25" s="10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f t="shared" si="0"/>
        <v>167</v>
      </c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6"/>
      <c r="B26" s="10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>
        <f t="shared" si="0"/>
        <v>0</v>
      </c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86"/>
      <c r="B27" s="10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f t="shared" si="0"/>
        <v>0</v>
      </c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87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f t="shared" si="0"/>
        <v>0</v>
      </c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17" t="s">
        <v>47</v>
      </c>
      <c r="D29" s="117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aca="true" t="shared" si="10" ref="IE29:IJ29">+SUM(IE25:IE28)</f>
        <v>6755.548387096775</v>
      </c>
      <c r="IF29" s="37">
        <f t="shared" si="10"/>
        <v>9128.433333333332</v>
      </c>
      <c r="IG29" s="37">
        <f t="shared" si="10"/>
        <v>8066</v>
      </c>
      <c r="IH29" s="37">
        <f t="shared" si="10"/>
        <v>6739</v>
      </c>
      <c r="II29" s="37">
        <f t="shared" si="10"/>
        <v>7401</v>
      </c>
      <c r="IJ29" s="37">
        <f t="shared" si="10"/>
        <v>6036</v>
      </c>
      <c r="IK29" s="37">
        <f>+SUM(IK25:IK28)</f>
        <v>6554</v>
      </c>
      <c r="IL29" s="37">
        <f>+SUM(IL25:IL28)</f>
        <v>6625</v>
      </c>
      <c r="IM29" s="37">
        <f>+SUM(IM25:IM28)</f>
        <v>6046</v>
      </c>
      <c r="IN29" s="37">
        <f>+SUM(IN25:IN28)</f>
        <v>6142</v>
      </c>
      <c r="IO29" s="37">
        <f>+SUM(IO25:IO28)</f>
        <v>6309</v>
      </c>
      <c r="IP29" s="37">
        <f t="shared" si="0"/>
        <v>167</v>
      </c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6" t="s">
        <v>69</v>
      </c>
      <c r="B30" s="10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7">
        <f>+IH30-IG30</f>
        <v>0</v>
      </c>
      <c r="IL30" s="17">
        <f>+II30-IH30</f>
        <v>0</v>
      </c>
      <c r="IM30" s="17">
        <f>+IJ30-II30</f>
        <v>0</v>
      </c>
      <c r="IN30" s="17">
        <f>+IK30-IJ30</f>
        <v>0</v>
      </c>
      <c r="IO30" s="17">
        <f>+IL30-IK30</f>
        <v>0</v>
      </c>
      <c r="IP30" s="17">
        <f>+IM30-IL30</f>
        <v>0</v>
      </c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6"/>
      <c r="B31" s="10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f aca="true" t="shared" si="11" ref="IP31:IP42">+IO31-IN31</f>
        <v>0</v>
      </c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6"/>
      <c r="B32" s="10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f t="shared" si="11"/>
        <v>0</v>
      </c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86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>
        <f t="shared" si="11"/>
        <v>0</v>
      </c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87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>
        <f t="shared" si="11"/>
        <v>0</v>
      </c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f t="shared" si="11"/>
        <v>0</v>
      </c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f t="shared" si="11"/>
        <v>-117</v>
      </c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2" ref="HQ37:HT38">+HM37-HL37</f>
        <v>0</v>
      </c>
      <c r="HR37" s="17">
        <f t="shared" si="12"/>
        <v>0</v>
      </c>
      <c r="HS37" s="17">
        <f t="shared" si="12"/>
        <v>0</v>
      </c>
      <c r="HT37" s="17">
        <f t="shared" si="12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>
        <f t="shared" si="11"/>
        <v>0</v>
      </c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2"/>
        <v>0</v>
      </c>
      <c r="HR38" s="17">
        <f t="shared" si="12"/>
        <v>0</v>
      </c>
      <c r="HS38" s="17">
        <f t="shared" si="12"/>
        <v>0</v>
      </c>
      <c r="HT38" s="17">
        <f t="shared" si="12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>
        <f t="shared" si="11"/>
        <v>0</v>
      </c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f t="shared" si="11"/>
        <v>-3212</v>
      </c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07" t="s">
        <v>48</v>
      </c>
      <c r="D40" s="10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3" ref="HG40:HO40">+SUM(HG31:HG36)</f>
        <v>9929</v>
      </c>
      <c r="HH40" s="41">
        <f t="shared" si="13"/>
        <v>11500</v>
      </c>
      <c r="HI40" s="41">
        <f t="shared" si="13"/>
        <v>15896</v>
      </c>
      <c r="HJ40" s="41">
        <f t="shared" si="13"/>
        <v>18819</v>
      </c>
      <c r="HK40" s="40">
        <f t="shared" si="13"/>
        <v>16963</v>
      </c>
      <c r="HL40" s="40">
        <f t="shared" si="13"/>
        <v>18612</v>
      </c>
      <c r="HM40" s="40">
        <f t="shared" si="13"/>
        <v>19360</v>
      </c>
      <c r="HN40" s="40">
        <f t="shared" si="13"/>
        <v>18682</v>
      </c>
      <c r="HO40" s="40">
        <f t="shared" si="13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4" ref="HS40:HY40">+SUM(HS31:HS39)</f>
        <v>21885</v>
      </c>
      <c r="HT40" s="40">
        <f t="shared" si="14"/>
        <v>17728</v>
      </c>
      <c r="HU40" s="40">
        <f t="shared" si="14"/>
        <v>15774</v>
      </c>
      <c r="HV40" s="40">
        <f t="shared" si="14"/>
        <v>6650</v>
      </c>
      <c r="HW40" s="40">
        <f t="shared" si="14"/>
        <v>12516.400000000001</v>
      </c>
      <c r="HX40" s="40">
        <f t="shared" si="14"/>
        <v>18191</v>
      </c>
      <c r="HY40" s="40">
        <f t="shared" si="14"/>
        <v>21471.7</v>
      </c>
      <c r="HZ40" s="40">
        <f aca="true" t="shared" si="15" ref="HZ40:IG40">+SUM(HZ31:HZ39)</f>
        <v>22678.645161290322</v>
      </c>
      <c r="IA40" s="40">
        <f t="shared" si="15"/>
        <v>16057</v>
      </c>
      <c r="IB40" s="40">
        <f t="shared" si="15"/>
        <v>11299</v>
      </c>
      <c r="IC40" s="40">
        <f t="shared" si="15"/>
        <v>22981.967741935485</v>
      </c>
      <c r="ID40" s="40">
        <f t="shared" si="15"/>
        <v>24468</v>
      </c>
      <c r="IE40" s="40">
        <f t="shared" si="15"/>
        <v>23552.74193548387</v>
      </c>
      <c r="IF40" s="40">
        <f t="shared" si="15"/>
        <v>29137.833333333332</v>
      </c>
      <c r="IG40" s="40">
        <f t="shared" si="15"/>
        <v>27186</v>
      </c>
      <c r="IH40" s="40">
        <f aca="true" t="shared" si="16" ref="IH40:IM40">+SUM(IH31:IH39)</f>
        <v>28250</v>
      </c>
      <c r="II40" s="40">
        <f t="shared" si="16"/>
        <v>29297</v>
      </c>
      <c r="IJ40" s="40">
        <f t="shared" si="16"/>
        <v>20112</v>
      </c>
      <c r="IK40" s="40">
        <f t="shared" si="16"/>
        <v>16614</v>
      </c>
      <c r="IL40" s="40">
        <f t="shared" si="16"/>
        <v>2744</v>
      </c>
      <c r="IM40" s="40">
        <f t="shared" si="16"/>
        <v>2072</v>
      </c>
      <c r="IN40" s="40">
        <f>+SUM(IN31:IN39)</f>
        <v>6957</v>
      </c>
      <c r="IO40" s="40">
        <f>+SUM(IO31:IO39)</f>
        <v>3628</v>
      </c>
      <c r="IP40" s="40">
        <f t="shared" si="11"/>
        <v>-3329</v>
      </c>
      <c r="IQ40" s="1"/>
      <c r="IR40" s="1"/>
      <c r="IS40" s="1"/>
      <c r="IT40" s="1"/>
      <c r="IU40" s="1"/>
      <c r="IV40" s="1"/>
    </row>
    <row r="41" spans="2:250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</row>
    <row r="42" spans="2:256" s="5" customFormat="1" ht="41.25" customHeight="1" thickBot="1">
      <c r="B42" s="45"/>
      <c r="C42" s="105" t="s">
        <v>78</v>
      </c>
      <c r="D42" s="10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7" ref="HG42:HO42">+HG24+HG29+HG40</f>
        <v>40739</v>
      </c>
      <c r="HH42" s="70">
        <f t="shared" si="17"/>
        <v>43382</v>
      </c>
      <c r="HI42" s="70">
        <f t="shared" si="17"/>
        <v>48196</v>
      </c>
      <c r="HJ42" s="70">
        <f t="shared" si="17"/>
        <v>48673</v>
      </c>
      <c r="HK42" s="70">
        <f t="shared" si="17"/>
        <v>50265</v>
      </c>
      <c r="HL42" s="70">
        <f t="shared" si="17"/>
        <v>51978</v>
      </c>
      <c r="HM42" s="70">
        <f t="shared" si="17"/>
        <v>49965</v>
      </c>
      <c r="HN42" s="70">
        <f t="shared" si="17"/>
        <v>52201</v>
      </c>
      <c r="HO42" s="70">
        <f t="shared" si="17"/>
        <v>41598</v>
      </c>
      <c r="HP42" s="70">
        <f aca="true" t="shared" si="18" ref="HP42:HU42">+HP24+HP29+HP40</f>
        <v>42109</v>
      </c>
      <c r="HQ42" s="70">
        <f t="shared" si="18"/>
        <v>43682</v>
      </c>
      <c r="HR42" s="70">
        <f t="shared" si="18"/>
        <v>51116</v>
      </c>
      <c r="HS42" s="70">
        <f t="shared" si="18"/>
        <v>55949</v>
      </c>
      <c r="HT42" s="70">
        <f t="shared" si="18"/>
        <v>48511</v>
      </c>
      <c r="HU42" s="70">
        <f t="shared" si="18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9" ref="IB42:IG42">+IB24+IB29+IB40</f>
        <v>43916.64516129032</v>
      </c>
      <c r="IC42" s="70">
        <f t="shared" si="19"/>
        <v>56370.35483870968</v>
      </c>
      <c r="ID42" s="70">
        <f t="shared" si="19"/>
        <v>59151.3</v>
      </c>
      <c r="IE42" s="70">
        <f t="shared" si="19"/>
        <v>56044.16129032258</v>
      </c>
      <c r="IF42" s="70">
        <f t="shared" si="19"/>
        <v>63738.3</v>
      </c>
      <c r="IG42" s="70">
        <f t="shared" si="19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+IP24+IP29+IP40-1</f>
        <v>-3517</v>
      </c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2.75">
      <c r="HV44" s="3"/>
      <c r="IM44" s="3"/>
    </row>
    <row r="45" spans="231:246" ht="12.75">
      <c r="HW45" s="3"/>
      <c r="ID45" s="3"/>
      <c r="IL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IH9:IO9"/>
    <mergeCell ref="A7:IP7"/>
    <mergeCell ref="A6:IP6"/>
    <mergeCell ref="A5:IP5"/>
    <mergeCell ref="FN9:FY9"/>
    <mergeCell ref="AG9:AR9"/>
    <mergeCell ref="HV9:IG9"/>
    <mergeCell ref="FZ9:GK9"/>
    <mergeCell ref="BO9:BZ9"/>
    <mergeCell ref="EP9:FA9"/>
    <mergeCell ref="A33:A34"/>
    <mergeCell ref="B11:B23"/>
    <mergeCell ref="B30:B32"/>
    <mergeCell ref="C29:D29"/>
    <mergeCell ref="P16:P17"/>
    <mergeCell ref="EM9:EO9"/>
    <mergeCell ref="AB16:AB17"/>
    <mergeCell ref="Q16:Q17"/>
    <mergeCell ref="C42:D42"/>
    <mergeCell ref="W16:W17"/>
    <mergeCell ref="X16:X17"/>
    <mergeCell ref="AC16:AC17"/>
    <mergeCell ref="AB9:AF9"/>
    <mergeCell ref="C40:D40"/>
    <mergeCell ref="C9:D9"/>
    <mergeCell ref="R16:R17"/>
    <mergeCell ref="O16:O17"/>
    <mergeCell ref="S16:S17"/>
    <mergeCell ref="U16:U17"/>
    <mergeCell ref="AD16:AD17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  <mergeCell ref="HJ9:HU9"/>
    <mergeCell ref="DI9:DT9"/>
    <mergeCell ref="CK9:CV9"/>
    <mergeCell ref="FB9:FM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2020-09-15T17:23:06Z</cp:lastPrinted>
  <dcterms:created xsi:type="dcterms:W3CDTF">1997-07-01T22:48:52Z</dcterms:created>
  <dcterms:modified xsi:type="dcterms:W3CDTF">2020-09-15T17:23:34Z</dcterms:modified>
  <cp:category/>
  <cp:version/>
  <cp:contentType/>
  <cp:contentStatus/>
</cp:coreProperties>
</file>